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3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<sst xmlns="http://schemas.openxmlformats.org/spreadsheetml/2006/main" count="222" uniqueCount="84">
  <si>
    <t>องค์การบริหารส่วนตำบลโป่งแดง อำเภอขามทะเลสอ จังหวัดนครราชสีมา</t>
  </si>
  <si>
    <t>รายรับจริง</t>
  </si>
  <si>
    <t xml:space="preserve"> +</t>
  </si>
  <si>
    <t xml:space="preserve"> -</t>
  </si>
  <si>
    <t>สูง</t>
  </si>
  <si>
    <t>ต่ำ</t>
  </si>
  <si>
    <t>ภาษีอากร</t>
  </si>
  <si>
    <t xml:space="preserve"> - ภาษีโรงเรือนและที่ดิน</t>
  </si>
  <si>
    <t xml:space="preserve"> - ภาษีบำรุงท้องที่</t>
  </si>
  <si>
    <t xml:space="preserve"> - ภาษีป้าย</t>
  </si>
  <si>
    <t xml:space="preserve"> รายได้จากทรัพย์สิน</t>
  </si>
  <si>
    <t>รายได้จากสาธารณูปโภคและการพาณิชย์</t>
  </si>
  <si>
    <t>รายได้เบ็ดเตล็ด</t>
  </si>
  <si>
    <t xml:space="preserve"> - ค่าขายแบบแปลน</t>
  </si>
  <si>
    <t>รายได้จากทุน</t>
  </si>
  <si>
    <t>ภาษีจัดสรร</t>
  </si>
  <si>
    <t xml:space="preserve"> - ภาษีสุรา</t>
  </si>
  <si>
    <t xml:space="preserve"> - ภาษีสรรพาสามิต</t>
  </si>
  <si>
    <t xml:space="preserve"> - ภาคหลวงแร่</t>
  </si>
  <si>
    <t xml:space="preserve"> - ปิโตรเลียม</t>
  </si>
  <si>
    <t>รวมเงินตามงบประมาณรายรับทั้งสิ้น</t>
  </si>
  <si>
    <t xml:space="preserve"> </t>
  </si>
  <si>
    <t>รวมรายรับทั้งสิ้น</t>
  </si>
  <si>
    <t>รวมรายจ่ายตามประมาณการรายจ่ายทั้งสิ้น</t>
  </si>
  <si>
    <t xml:space="preserve"> งบกลาง</t>
  </si>
  <si>
    <t xml:space="preserve"> ค่าจ้างประจำ</t>
  </si>
  <si>
    <t>ค่าจ้างชั่วคราว</t>
  </si>
  <si>
    <t xml:space="preserve"> เงินอุดหนุน </t>
  </si>
  <si>
    <t xml:space="preserve"> ค่าครุภัณฑ์</t>
  </si>
  <si>
    <t xml:space="preserve"> ค่าที่ดินและสิ่งก่อสร้าง </t>
  </si>
  <si>
    <t xml:space="preserve"> ค่าธรรมเนียม ค่าปรับ และค่าใบอนุญาต</t>
  </si>
  <si>
    <t>รายรับตามประมาณการรายรับ</t>
  </si>
  <si>
    <t xml:space="preserve">   -</t>
  </si>
  <si>
    <t xml:space="preserve">     -</t>
  </si>
  <si>
    <t xml:space="preserve"> - ภาษีธุรกิจเฉพาะ</t>
  </si>
  <si>
    <t>จ่ายจริง</t>
  </si>
  <si>
    <t>ตามประมาณการรายจ่าย</t>
  </si>
  <si>
    <t>เงินนอกงบประมาณรายจ่าย</t>
  </si>
  <si>
    <t>-</t>
  </si>
  <si>
    <t>+</t>
  </si>
  <si>
    <t xml:space="preserve">                                        รวมรายจ่ายทั้งสิ้น</t>
  </si>
  <si>
    <t>รวมเงินนอกงบประมาณรายรับ</t>
  </si>
  <si>
    <t xml:space="preserve">      รวมเงินนอกงบประมาณรายจ่าย</t>
  </si>
  <si>
    <t xml:space="preserve">  -  เงินอดหนุนเบี้ยยังชีพผู้สูงอายุ (60 ปี)</t>
  </si>
  <si>
    <t xml:space="preserve">  -  เงินอุดหนุนเบี้ยยังชีพคนพิการ </t>
  </si>
  <si>
    <t xml:space="preserve"> -   เงินอุดหนุนสนับสนุน ศูนย์เด็กเล็ก</t>
  </si>
  <si>
    <t xml:space="preserve"> -   เงินอุดหนุน ค่าวัสดุการศึกษาศูนย์เด็ก</t>
  </si>
  <si>
    <t>ค่าใช้สอย</t>
  </si>
  <si>
    <t>ค่าตอบแทน</t>
  </si>
  <si>
    <t>ค่าวัสดุ</t>
  </si>
  <si>
    <t>ค่าสาธารณูปโภค</t>
  </si>
  <si>
    <t xml:space="preserve"> - เงินอุดหนุนทั่วไป</t>
  </si>
  <si>
    <t>รายรับสูงกว่ารายจ่าย</t>
  </si>
  <si>
    <t xml:space="preserve"> - ภาษีมูลค่าเพิ่มตามแผน</t>
  </si>
  <si>
    <t xml:space="preserve"> - ภาษีมูลค่าเพิ่ม 1 ใน 9</t>
  </si>
  <si>
    <t>30</t>
  </si>
  <si>
    <t xml:space="preserve"> -   เงินอุดหนุน ยาเสพติด</t>
  </si>
  <si>
    <t xml:space="preserve"> เงินเดือนและค่าจ้างประจำ</t>
  </si>
  <si>
    <t xml:space="preserve"> เงินเดือน (เงินเพิ่มต่างๆ)</t>
  </si>
  <si>
    <t>ค่าจ้างชั่วคราว (เงินเพิ่มต่างๆ)</t>
  </si>
  <si>
    <t>50</t>
  </si>
  <si>
    <t>งบรายรับ-รายจ่ายตามงบประมาณ  ประจำปี 2556</t>
  </si>
  <si>
    <t>ตั้งแต่วันที่ 1 ตุลาคม 2555      ถึงวันที่ 30 กันยายน 2556</t>
  </si>
  <si>
    <t>ประมาณการ ปี 2556</t>
  </si>
  <si>
    <t xml:space="preserve"> - อากรการฆ่าสัตว์</t>
  </si>
  <si>
    <t xml:space="preserve"> - ค่าปรับผิดสัญญา</t>
  </si>
  <si>
    <t xml:space="preserve"> - ใบธรรมเนียมเกี่ยวกับการควบคุมอาคาร</t>
  </si>
  <si>
    <t xml:space="preserve"> - ใบธรรมเนียมเกี่ยวกับการสาธารณสุข</t>
  </si>
  <si>
    <t xml:space="preserve"> - ค่าธรรมเนียมเกี่ยวกับใบอนุญาตการพนัน</t>
  </si>
  <si>
    <t xml:space="preserve"> - ดอกเบี้ยเงินฝากธนาคาร</t>
  </si>
  <si>
    <t xml:space="preserve"> - รายได้เบ็ดเตล็ดอื่นๆ</t>
  </si>
  <si>
    <t xml:space="preserve"> - ค่าจดทะเบียนสิทธินิติกรรมที่ดิน</t>
  </si>
  <si>
    <t>19</t>
  </si>
  <si>
    <t>24</t>
  </si>
  <si>
    <t>10</t>
  </si>
  <si>
    <t>44</t>
  </si>
  <si>
    <t>04</t>
  </si>
  <si>
    <t>57</t>
  </si>
  <si>
    <t>22</t>
  </si>
  <si>
    <t>01</t>
  </si>
  <si>
    <t>78</t>
  </si>
  <si>
    <t xml:space="preserve"> -   เงินอุดหนุน ค่าครุภัณฑ์คอมพิวเตอร์ศูนย์เด็ก</t>
  </si>
  <si>
    <t>20</t>
  </si>
  <si>
    <t>80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</si>
</sst>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0"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>
      <alignment/>
    </xf>
    <xf numFmtId="188" fontId="1" fillId="0" borderId="12" xfId="36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88" fontId="1" fillId="0" borderId="12" xfId="36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88" fontId="1" fillId="0" borderId="13" xfId="36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8" fontId="1" fillId="0" borderId="13" xfId="36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8" fontId="2" fillId="0" borderId="14" xfId="36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8" fontId="1" fillId="0" borderId="0" xfId="36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" fillId="0" borderId="14" xfId="3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43" fontId="1" fillId="0" borderId="0" xfId="36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188" fontId="1" fillId="0" borderId="12" xfId="36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88" fontId="1" fillId="0" borderId="0" xfId="0" applyNumberFormat="1" applyFont="1" applyAlignment="1">
      <alignment/>
    </xf>
    <xf numFmtId="188" fontId="1" fillId="0" borderId="10" xfId="36" applyNumberFormat="1" applyFont="1" applyBorder="1" applyAlignment="1">
      <alignment/>
    </xf>
    <xf numFmtId="43" fontId="1" fillId="0" borderId="0" xfId="36" applyFont="1" applyAlignment="1">
      <alignment/>
    </xf>
    <xf numFmtId="188" fontId="1" fillId="0" borderId="15" xfId="36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88" fontId="1" fillId="0" borderId="16" xfId="36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88" fontId="5" fillId="0" borderId="12" xfId="36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8" fontId="5" fillId="0" borderId="17" xfId="36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188" fontId="5" fillId="0" borderId="0" xfId="36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88" fontId="1" fillId="0" borderId="0" xfId="36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5" fillId="0" borderId="12" xfId="36" applyFont="1" applyBorder="1" applyAlignment="1">
      <alignment/>
    </xf>
    <xf numFmtId="43" fontId="5" fillId="0" borderId="0" xfId="36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88" fontId="2" fillId="0" borderId="0" xfId="36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188" fontId="2" fillId="0" borderId="15" xfId="36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0" xfId="0" applyNumberFormat="1" applyFont="1" applyBorder="1" applyAlignment="1">
      <alignment/>
    </xf>
    <xf numFmtId="43" fontId="1" fillId="0" borderId="13" xfId="36" applyFont="1" applyBorder="1" applyAlignment="1">
      <alignment horizontal="center"/>
    </xf>
    <xf numFmtId="43" fontId="1" fillId="0" borderId="12" xfId="36" applyFont="1" applyBorder="1" applyAlignment="1">
      <alignment horizontal="center" vertical="center"/>
    </xf>
    <xf numFmtId="43" fontId="2" fillId="0" borderId="14" xfId="36" applyFont="1" applyBorder="1" applyAlignment="1">
      <alignment/>
    </xf>
    <xf numFmtId="43" fontId="2" fillId="0" borderId="12" xfId="36" applyFont="1" applyBorder="1" applyAlignment="1">
      <alignment horizontal="center" vertical="center"/>
    </xf>
    <xf numFmtId="43" fontId="1" fillId="0" borderId="14" xfId="36" applyFont="1" applyBorder="1" applyAlignment="1">
      <alignment/>
    </xf>
    <xf numFmtId="188" fontId="2" fillId="0" borderId="13" xfId="36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36" applyFont="1" applyAlignment="1">
      <alignment/>
    </xf>
    <xf numFmtId="43" fontId="1" fillId="0" borderId="13" xfId="36" applyFont="1" applyBorder="1" applyAlignment="1">
      <alignment/>
    </xf>
    <xf numFmtId="43" fontId="1" fillId="33" borderId="0" xfId="36" applyFont="1" applyFill="1" applyAlignment="1">
      <alignment/>
    </xf>
    <xf numFmtId="43" fontId="1" fillId="0" borderId="10" xfId="36" applyFont="1" applyBorder="1" applyAlignment="1">
      <alignment/>
    </xf>
    <xf numFmtId="49" fontId="1" fillId="0" borderId="12" xfId="36" applyNumberFormat="1" applyFont="1" applyBorder="1" applyAlignment="1">
      <alignment horizontal="center"/>
    </xf>
    <xf numFmtId="43" fontId="1" fillId="0" borderId="12" xfId="36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8" fontId="1" fillId="0" borderId="12" xfId="36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0" fillId="0" borderId="12" xfId="36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5" fillId="0" borderId="12" xfId="36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view="pageBreakPreview" zoomScaleSheetLayoutView="100" zoomScalePageLayoutView="0" workbookViewId="0" topLeftCell="A22">
      <selection activeCell="B8" sqref="B8"/>
    </sheetView>
  </sheetViews>
  <sheetFormatPr defaultColWidth="9.140625" defaultRowHeight="23.25"/>
  <cols>
    <col min="1" max="1" width="43.28125" style="2" customWidth="1"/>
    <col min="2" max="2" width="12.421875" style="2" customWidth="1"/>
    <col min="3" max="3" width="4.7109375" style="2" customWidth="1"/>
    <col min="4" max="4" width="12.57421875" style="2" customWidth="1"/>
    <col min="5" max="6" width="5.140625" style="2" customWidth="1"/>
    <col min="7" max="7" width="14.28125" style="2" customWidth="1"/>
    <col min="8" max="8" width="5.00390625" style="2" customWidth="1"/>
    <col min="9" max="9" width="0.13671875" style="2" customWidth="1"/>
    <col min="10" max="11" width="15.8515625" style="44" customWidth="1"/>
    <col min="12" max="14" width="15.8515625" style="2" customWidth="1"/>
    <col min="15" max="16384" width="9.140625" style="2" customWidth="1"/>
  </cols>
  <sheetData>
    <row r="1" spans="7:11" s="5" customFormat="1" ht="23.25" customHeight="1">
      <c r="G1" s="81"/>
      <c r="J1" s="82"/>
      <c r="K1" s="82"/>
    </row>
    <row r="2" spans="1:8" ht="23.25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ht="23.25" customHeight="1">
      <c r="A3" s="91" t="s">
        <v>61</v>
      </c>
      <c r="B3" s="91"/>
      <c r="C3" s="91"/>
      <c r="D3" s="91"/>
      <c r="E3" s="91"/>
      <c r="F3" s="91"/>
      <c r="G3" s="91"/>
      <c r="H3" s="91"/>
    </row>
    <row r="4" spans="1:8" ht="23.25" customHeight="1">
      <c r="A4" s="91" t="s">
        <v>62</v>
      </c>
      <c r="B4" s="91"/>
      <c r="C4" s="91"/>
      <c r="D4" s="91"/>
      <c r="E4" s="91"/>
      <c r="F4" s="91"/>
      <c r="G4" s="91"/>
      <c r="H4" s="91"/>
    </row>
    <row r="5" spans="1:11" s="5" customFormat="1" ht="23.25" customHeight="1">
      <c r="A5" s="3"/>
      <c r="B5" s="101" t="s">
        <v>63</v>
      </c>
      <c r="C5" s="102"/>
      <c r="D5" s="92" t="s">
        <v>1</v>
      </c>
      <c r="E5" s="93"/>
      <c r="F5" s="4" t="s">
        <v>2</v>
      </c>
      <c r="G5" s="99" t="s">
        <v>4</v>
      </c>
      <c r="H5" s="100"/>
      <c r="J5" s="82"/>
      <c r="K5" s="82"/>
    </row>
    <row r="6" spans="1:11" s="5" customFormat="1" ht="23.25" customHeight="1">
      <c r="A6" s="6"/>
      <c r="B6" s="103"/>
      <c r="C6" s="104"/>
      <c r="D6" s="94"/>
      <c r="E6" s="95"/>
      <c r="F6" s="7" t="s">
        <v>3</v>
      </c>
      <c r="G6" s="96" t="s">
        <v>5</v>
      </c>
      <c r="H6" s="97"/>
      <c r="J6" s="82"/>
      <c r="K6" s="82"/>
    </row>
    <row r="7" spans="1:8" ht="23.25" customHeight="1">
      <c r="A7" s="3" t="s">
        <v>31</v>
      </c>
      <c r="B7" s="8"/>
      <c r="C7" s="9"/>
      <c r="D7" s="9"/>
      <c r="E7" s="9"/>
      <c r="F7" s="9"/>
      <c r="G7" s="9"/>
      <c r="H7" s="9"/>
    </row>
    <row r="8" spans="1:8" ht="23.25" customHeight="1">
      <c r="A8" s="10" t="s">
        <v>6</v>
      </c>
      <c r="B8" s="11"/>
      <c r="C8" s="12"/>
      <c r="D8" s="12"/>
      <c r="E8" s="12"/>
      <c r="F8" s="12"/>
      <c r="G8" s="12"/>
      <c r="H8" s="12"/>
    </row>
    <row r="9" spans="1:14" ht="23.25" customHeight="1">
      <c r="A9" s="12" t="s">
        <v>7</v>
      </c>
      <c r="B9" s="50">
        <v>200000</v>
      </c>
      <c r="C9" s="52" t="s">
        <v>38</v>
      </c>
      <c r="D9" s="50">
        <v>148461</v>
      </c>
      <c r="E9" s="52" t="s">
        <v>3</v>
      </c>
      <c r="F9" s="61" t="s">
        <v>3</v>
      </c>
      <c r="G9" s="15">
        <v>51539</v>
      </c>
      <c r="H9" s="14" t="s">
        <v>38</v>
      </c>
      <c r="J9" s="65">
        <v>51539</v>
      </c>
      <c r="K9" s="65"/>
      <c r="L9" s="50"/>
      <c r="M9" s="50">
        <v>145426</v>
      </c>
      <c r="N9" s="50">
        <v>145426</v>
      </c>
    </row>
    <row r="10" spans="1:18" ht="23.25" customHeight="1">
      <c r="A10" s="12" t="s">
        <v>8</v>
      </c>
      <c r="B10" s="50">
        <v>70000</v>
      </c>
      <c r="C10" s="52" t="s">
        <v>38</v>
      </c>
      <c r="D10" s="50">
        <v>49854.24</v>
      </c>
      <c r="E10" s="51" t="s">
        <v>73</v>
      </c>
      <c r="F10" s="14" t="s">
        <v>38</v>
      </c>
      <c r="G10" s="15">
        <v>20145</v>
      </c>
      <c r="H10" s="14">
        <v>76</v>
      </c>
      <c r="J10" s="65">
        <v>20145.76</v>
      </c>
      <c r="K10" s="65"/>
      <c r="L10" s="1"/>
      <c r="M10" s="1"/>
      <c r="N10" s="1"/>
      <c r="O10" s="1"/>
      <c r="P10" s="1"/>
      <c r="Q10" s="1"/>
      <c r="R10" s="1"/>
    </row>
    <row r="11" spans="1:18" ht="23.25" customHeight="1">
      <c r="A11" s="12" t="s">
        <v>9</v>
      </c>
      <c r="B11" s="50">
        <v>17000</v>
      </c>
      <c r="C11" s="52" t="s">
        <v>38</v>
      </c>
      <c r="D11" s="50">
        <v>18626</v>
      </c>
      <c r="E11" s="52" t="s">
        <v>3</v>
      </c>
      <c r="F11" s="61" t="s">
        <v>39</v>
      </c>
      <c r="G11" s="15">
        <v>1626</v>
      </c>
      <c r="H11" s="14" t="s">
        <v>38</v>
      </c>
      <c r="J11" s="65">
        <v>900</v>
      </c>
      <c r="L11" s="1"/>
      <c r="M11" s="1"/>
      <c r="N11" s="1"/>
      <c r="O11" s="1"/>
      <c r="P11" s="1"/>
      <c r="Q11" s="1"/>
      <c r="R11" s="1"/>
    </row>
    <row r="12" spans="1:18" ht="23.25" customHeight="1">
      <c r="A12" s="12" t="s">
        <v>64</v>
      </c>
      <c r="B12" s="50">
        <v>900</v>
      </c>
      <c r="C12" s="52" t="s">
        <v>38</v>
      </c>
      <c r="D12" s="50">
        <v>0</v>
      </c>
      <c r="E12" s="52"/>
      <c r="F12" s="61" t="s">
        <v>38</v>
      </c>
      <c r="G12" s="15">
        <v>900</v>
      </c>
      <c r="H12" s="14" t="s">
        <v>38</v>
      </c>
      <c r="J12" s="65">
        <v>200</v>
      </c>
      <c r="K12" s="65"/>
      <c r="L12" s="1"/>
      <c r="M12" s="1"/>
      <c r="N12" s="1"/>
      <c r="O12" s="1"/>
      <c r="P12" s="1"/>
      <c r="Q12" s="1"/>
      <c r="R12" s="1"/>
    </row>
    <row r="13" spans="1:14" ht="23.25" customHeight="1">
      <c r="A13" s="10" t="s">
        <v>30</v>
      </c>
      <c r="B13" s="11"/>
      <c r="C13" s="12"/>
      <c r="D13" s="13"/>
      <c r="E13" s="14"/>
      <c r="F13" s="12"/>
      <c r="G13" s="15"/>
      <c r="H13" s="14"/>
      <c r="J13" s="65">
        <v>132000</v>
      </c>
      <c r="L13" s="13"/>
      <c r="M13" s="13"/>
      <c r="N13" s="13"/>
    </row>
    <row r="14" spans="1:14" ht="23.25" customHeight="1">
      <c r="A14" s="12" t="s">
        <v>66</v>
      </c>
      <c r="B14" s="50">
        <v>2000</v>
      </c>
      <c r="C14" s="52" t="s">
        <v>38</v>
      </c>
      <c r="D14" s="50">
        <v>12225</v>
      </c>
      <c r="E14" s="52" t="s">
        <v>38</v>
      </c>
      <c r="F14" s="14" t="s">
        <v>2</v>
      </c>
      <c r="G14" s="15">
        <v>10225</v>
      </c>
      <c r="H14" s="14" t="s">
        <v>38</v>
      </c>
      <c r="J14" s="65">
        <v>4946</v>
      </c>
      <c r="L14" s="50"/>
      <c r="M14" s="50">
        <v>2571</v>
      </c>
      <c r="N14" s="50">
        <v>2571</v>
      </c>
    </row>
    <row r="15" spans="1:14" ht="23.25" customHeight="1">
      <c r="A15" s="12" t="s">
        <v>67</v>
      </c>
      <c r="B15" s="50">
        <v>1000</v>
      </c>
      <c r="C15" s="52" t="s">
        <v>38</v>
      </c>
      <c r="D15" s="50">
        <v>10800</v>
      </c>
      <c r="E15" s="52" t="s">
        <v>3</v>
      </c>
      <c r="F15" s="14" t="s">
        <v>39</v>
      </c>
      <c r="G15" s="15">
        <v>9800</v>
      </c>
      <c r="H15" s="14" t="s">
        <v>38</v>
      </c>
      <c r="J15" s="65">
        <v>720092.78</v>
      </c>
      <c r="K15" s="65">
        <v>1626</v>
      </c>
      <c r="L15" s="50"/>
      <c r="M15" s="50">
        <v>11200</v>
      </c>
      <c r="N15" s="50">
        <v>11200</v>
      </c>
    </row>
    <row r="16" spans="1:14" ht="23.25" customHeight="1">
      <c r="A16" s="12" t="s">
        <v>65</v>
      </c>
      <c r="B16" s="50">
        <v>5000</v>
      </c>
      <c r="C16" s="52" t="s">
        <v>38</v>
      </c>
      <c r="D16" s="50">
        <v>55904</v>
      </c>
      <c r="E16" s="52" t="s">
        <v>3</v>
      </c>
      <c r="F16" s="14" t="s">
        <v>39</v>
      </c>
      <c r="G16" s="15">
        <v>50904</v>
      </c>
      <c r="H16" s="14" t="s">
        <v>3</v>
      </c>
      <c r="J16" s="83">
        <v>5550603</v>
      </c>
      <c r="K16" s="65">
        <v>10225</v>
      </c>
      <c r="L16" s="50"/>
      <c r="M16" s="50">
        <v>3300</v>
      </c>
      <c r="N16" s="50">
        <v>3300</v>
      </c>
    </row>
    <row r="17" spans="1:14" ht="23.25" customHeight="1">
      <c r="A17" s="12" t="s">
        <v>68</v>
      </c>
      <c r="B17" s="50">
        <v>200</v>
      </c>
      <c r="C17" s="52" t="s">
        <v>38</v>
      </c>
      <c r="D17" s="50">
        <v>0</v>
      </c>
      <c r="E17" s="52"/>
      <c r="F17" s="14" t="s">
        <v>38</v>
      </c>
      <c r="G17" s="15">
        <v>200</v>
      </c>
      <c r="H17" s="14" t="s">
        <v>3</v>
      </c>
      <c r="J17" s="44">
        <f>SUM(J9:J16)</f>
        <v>6480426.54</v>
      </c>
      <c r="K17" s="65">
        <v>9800</v>
      </c>
      <c r="L17" s="50"/>
      <c r="M17" s="50">
        <v>3300</v>
      </c>
      <c r="N17" s="50">
        <v>3300</v>
      </c>
    </row>
    <row r="18" spans="1:14" ht="23.25" customHeight="1">
      <c r="A18" s="10" t="s">
        <v>10</v>
      </c>
      <c r="B18" s="11"/>
      <c r="C18" s="12"/>
      <c r="D18" s="13"/>
      <c r="E18" s="14"/>
      <c r="F18" s="12"/>
      <c r="G18" s="15"/>
      <c r="H18" s="14"/>
      <c r="J18" s="65"/>
      <c r="K18" s="65">
        <v>50904</v>
      </c>
      <c r="L18" s="13"/>
      <c r="M18" s="13"/>
      <c r="N18" s="13"/>
    </row>
    <row r="19" spans="1:14" ht="23.25" customHeight="1">
      <c r="A19" s="12" t="s">
        <v>69</v>
      </c>
      <c r="B19" s="50">
        <v>9000</v>
      </c>
      <c r="C19" s="52" t="s">
        <v>38</v>
      </c>
      <c r="D19" s="50">
        <v>201114</v>
      </c>
      <c r="E19" s="51" t="s">
        <v>72</v>
      </c>
      <c r="F19" s="14" t="s">
        <v>39</v>
      </c>
      <c r="G19" s="15">
        <v>192114</v>
      </c>
      <c r="H19" s="51" t="s">
        <v>72</v>
      </c>
      <c r="J19" s="65"/>
      <c r="K19" s="65">
        <v>192114.19</v>
      </c>
      <c r="L19" s="62"/>
      <c r="M19" s="62">
        <v>78892.08</v>
      </c>
      <c r="N19" s="62">
        <v>78892.08</v>
      </c>
    </row>
    <row r="20" spans="1:14" ht="23.25" customHeight="1">
      <c r="A20" s="10" t="s">
        <v>11</v>
      </c>
      <c r="B20" s="15" t="s">
        <v>32</v>
      </c>
      <c r="C20" s="12"/>
      <c r="D20" s="13"/>
      <c r="E20" s="14"/>
      <c r="F20" s="12"/>
      <c r="G20" s="15"/>
      <c r="H20" s="14"/>
      <c r="J20" s="65"/>
      <c r="K20" s="87">
        <v>3049607.01</v>
      </c>
      <c r="L20" s="13"/>
      <c r="M20" s="13"/>
      <c r="N20" s="13"/>
    </row>
    <row r="21" spans="1:14" ht="23.25" customHeight="1">
      <c r="A21" s="10" t="s">
        <v>12</v>
      </c>
      <c r="B21" s="11"/>
      <c r="C21" s="12"/>
      <c r="D21" s="13"/>
      <c r="E21" s="14"/>
      <c r="F21" s="12"/>
      <c r="G21" s="15"/>
      <c r="H21" s="14"/>
      <c r="J21" s="65"/>
      <c r="K21" s="98"/>
      <c r="L21" s="13"/>
      <c r="M21" s="13"/>
      <c r="N21" s="13"/>
    </row>
    <row r="22" spans="1:14" ht="23.25" customHeight="1">
      <c r="A22" s="12" t="s">
        <v>13</v>
      </c>
      <c r="B22" s="50">
        <v>180000</v>
      </c>
      <c r="C22" s="52" t="s">
        <v>38</v>
      </c>
      <c r="D22" s="50">
        <v>48000</v>
      </c>
      <c r="E22" s="52" t="s">
        <v>3</v>
      </c>
      <c r="F22" s="14" t="s">
        <v>3</v>
      </c>
      <c r="G22" s="15">
        <v>132000</v>
      </c>
      <c r="H22" s="14" t="s">
        <v>38</v>
      </c>
      <c r="K22" s="98"/>
      <c r="L22" s="50"/>
      <c r="M22" s="50">
        <v>78000</v>
      </c>
      <c r="N22" s="50">
        <v>78000</v>
      </c>
    </row>
    <row r="23" spans="1:14" ht="23.25" customHeight="1">
      <c r="A23" s="12" t="s">
        <v>70</v>
      </c>
      <c r="B23" s="50">
        <v>30000</v>
      </c>
      <c r="C23" s="52" t="s">
        <v>38</v>
      </c>
      <c r="D23" s="50">
        <v>25054</v>
      </c>
      <c r="E23" s="52" t="s">
        <v>3</v>
      </c>
      <c r="F23" s="14" t="s">
        <v>38</v>
      </c>
      <c r="G23" s="15">
        <v>4946</v>
      </c>
      <c r="H23" s="14" t="s">
        <v>38</v>
      </c>
      <c r="K23" s="65">
        <v>88611.44</v>
      </c>
      <c r="L23" s="50"/>
      <c r="M23" s="50">
        <v>430</v>
      </c>
      <c r="N23" s="50">
        <v>430</v>
      </c>
    </row>
    <row r="24" spans="1:14" ht="23.25" customHeight="1">
      <c r="A24" s="10" t="s">
        <v>14</v>
      </c>
      <c r="B24" s="15" t="s">
        <v>32</v>
      </c>
      <c r="C24" s="12"/>
      <c r="D24" s="15" t="s">
        <v>32</v>
      </c>
      <c r="E24" s="14"/>
      <c r="F24" s="12"/>
      <c r="G24" s="15"/>
      <c r="H24" s="14"/>
      <c r="J24" s="65"/>
      <c r="K24" s="65">
        <v>343898.04</v>
      </c>
      <c r="L24" s="15"/>
      <c r="M24" s="15" t="s">
        <v>32</v>
      </c>
      <c r="N24" s="15" t="s">
        <v>32</v>
      </c>
    </row>
    <row r="25" spans="1:14" ht="23.25" customHeight="1">
      <c r="A25" s="10" t="s">
        <v>15</v>
      </c>
      <c r="B25" s="11"/>
      <c r="C25" s="12"/>
      <c r="D25" s="13"/>
      <c r="E25" s="14"/>
      <c r="F25" s="12"/>
      <c r="G25" s="15"/>
      <c r="H25" s="14"/>
      <c r="J25" s="65"/>
      <c r="K25" s="65">
        <v>17455.57</v>
      </c>
      <c r="L25" s="13"/>
      <c r="M25" s="13"/>
      <c r="N25" s="13"/>
    </row>
    <row r="26" spans="1:14" ht="23.25" customHeight="1">
      <c r="A26" s="12" t="s">
        <v>53</v>
      </c>
      <c r="B26" s="106">
        <v>7300000</v>
      </c>
      <c r="C26" s="88" t="s">
        <v>33</v>
      </c>
      <c r="D26" s="15">
        <v>8047490</v>
      </c>
      <c r="E26" s="14">
        <v>61</v>
      </c>
      <c r="F26" s="88" t="s">
        <v>2</v>
      </c>
      <c r="G26" s="89">
        <v>3049607</v>
      </c>
      <c r="H26" s="108" t="s">
        <v>79</v>
      </c>
      <c r="J26" s="87"/>
      <c r="K26" s="83">
        <v>520832</v>
      </c>
      <c r="L26" s="15"/>
      <c r="M26" s="15" t="s">
        <v>32</v>
      </c>
      <c r="N26" s="15" t="s">
        <v>32</v>
      </c>
    </row>
    <row r="27" spans="1:14" ht="23.25" customHeight="1">
      <c r="A27" s="12" t="s">
        <v>54</v>
      </c>
      <c r="B27" s="106"/>
      <c r="C27" s="107"/>
      <c r="D27" s="50">
        <v>2193068</v>
      </c>
      <c r="E27" s="51" t="s">
        <v>74</v>
      </c>
      <c r="F27" s="107"/>
      <c r="G27" s="107"/>
      <c r="H27" s="109"/>
      <c r="J27" s="98"/>
      <c r="K27" s="44">
        <f>SUM(K15:K26)</f>
        <v>4285073.25</v>
      </c>
      <c r="L27" s="62"/>
      <c r="M27" s="62">
        <v>6626756.81</v>
      </c>
      <c r="N27" s="62">
        <v>6626756.81</v>
      </c>
    </row>
    <row r="28" spans="1:14" ht="23.25" customHeight="1">
      <c r="A28" s="12" t="s">
        <v>34</v>
      </c>
      <c r="B28" s="106"/>
      <c r="C28" s="107"/>
      <c r="D28" s="50">
        <v>109048</v>
      </c>
      <c r="E28" s="51" t="s">
        <v>55</v>
      </c>
      <c r="F28" s="107"/>
      <c r="G28" s="107"/>
      <c r="H28" s="109"/>
      <c r="J28" s="98"/>
      <c r="K28" s="44">
        <f>J17-K27</f>
        <v>2195353.29</v>
      </c>
      <c r="L28" s="62"/>
      <c r="M28" s="62">
        <v>56870.02</v>
      </c>
      <c r="N28" s="62">
        <v>56870.02</v>
      </c>
    </row>
    <row r="29" spans="1:14" ht="23.25" customHeight="1">
      <c r="A29" s="12" t="s">
        <v>16</v>
      </c>
      <c r="B29" s="50">
        <v>800000</v>
      </c>
      <c r="C29" s="52" t="s">
        <v>38</v>
      </c>
      <c r="D29" s="50">
        <v>888611</v>
      </c>
      <c r="E29" s="51" t="s">
        <v>75</v>
      </c>
      <c r="F29" s="14" t="s">
        <v>2</v>
      </c>
      <c r="G29" s="15">
        <v>88611</v>
      </c>
      <c r="H29" s="14">
        <v>44</v>
      </c>
      <c r="J29" s="65"/>
      <c r="L29" s="62"/>
      <c r="M29" s="62">
        <v>781425.37</v>
      </c>
      <c r="N29" s="62">
        <v>781425.37</v>
      </c>
    </row>
    <row r="30" spans="1:14" ht="23.25" customHeight="1">
      <c r="A30" s="12" t="s">
        <v>17</v>
      </c>
      <c r="B30" s="50">
        <v>1600000</v>
      </c>
      <c r="C30" s="52" t="s">
        <v>38</v>
      </c>
      <c r="D30" s="50">
        <v>1943898</v>
      </c>
      <c r="E30" s="51" t="s">
        <v>76</v>
      </c>
      <c r="F30" s="14" t="s">
        <v>39</v>
      </c>
      <c r="G30" s="15">
        <v>343898</v>
      </c>
      <c r="H30" s="29" t="s">
        <v>76</v>
      </c>
      <c r="J30" s="65"/>
      <c r="L30" s="62"/>
      <c r="M30" s="62">
        <v>1883753.15</v>
      </c>
      <c r="N30" s="62">
        <v>1883753.15</v>
      </c>
    </row>
    <row r="31" spans="1:14" ht="23.25" customHeight="1">
      <c r="A31" s="12" t="s">
        <v>18</v>
      </c>
      <c r="B31" s="50">
        <v>20000</v>
      </c>
      <c r="C31" s="52" t="s">
        <v>38</v>
      </c>
      <c r="D31" s="50">
        <v>37455</v>
      </c>
      <c r="E31" s="51" t="s">
        <v>77</v>
      </c>
      <c r="F31" s="14" t="s">
        <v>39</v>
      </c>
      <c r="G31" s="15">
        <v>17455</v>
      </c>
      <c r="H31" s="14">
        <v>57</v>
      </c>
      <c r="J31" s="65"/>
      <c r="L31" s="62"/>
      <c r="M31" s="62">
        <v>63261.31</v>
      </c>
      <c r="N31" s="62">
        <v>63261.31</v>
      </c>
    </row>
    <row r="32" spans="1:14" ht="23.25" customHeight="1">
      <c r="A32" s="12" t="s">
        <v>19</v>
      </c>
      <c r="B32" s="50">
        <v>800000</v>
      </c>
      <c r="C32" s="51" t="s">
        <v>38</v>
      </c>
      <c r="D32" s="50">
        <v>79907</v>
      </c>
      <c r="E32" s="51" t="s">
        <v>78</v>
      </c>
      <c r="F32" s="14" t="s">
        <v>3</v>
      </c>
      <c r="G32" s="15">
        <v>720092</v>
      </c>
      <c r="H32" s="29" t="s">
        <v>80</v>
      </c>
      <c r="K32" s="65"/>
      <c r="L32" s="62"/>
      <c r="M32" s="62">
        <v>42839.65</v>
      </c>
      <c r="N32" s="62">
        <v>42839.65</v>
      </c>
    </row>
    <row r="33" spans="1:14" ht="23.25" customHeight="1">
      <c r="A33" s="16" t="s">
        <v>71</v>
      </c>
      <c r="B33" s="50">
        <v>600000</v>
      </c>
      <c r="C33" s="51" t="s">
        <v>38</v>
      </c>
      <c r="D33" s="50">
        <v>1120832</v>
      </c>
      <c r="E33" s="52" t="s">
        <v>3</v>
      </c>
      <c r="F33" s="14" t="s">
        <v>39</v>
      </c>
      <c r="G33" s="20">
        <v>520832</v>
      </c>
      <c r="H33" s="14" t="s">
        <v>3</v>
      </c>
      <c r="J33" s="83"/>
      <c r="L33" s="62"/>
      <c r="M33" s="62">
        <v>715469</v>
      </c>
      <c r="N33" s="62">
        <v>715469</v>
      </c>
    </row>
    <row r="34" spans="1:11" ht="23.25" customHeight="1">
      <c r="A34" s="16" t="s">
        <v>51</v>
      </c>
      <c r="B34" s="53">
        <v>11054895</v>
      </c>
      <c r="C34" s="54" t="s">
        <v>38</v>
      </c>
      <c r="D34" s="53">
        <v>5504292</v>
      </c>
      <c r="E34" s="55" t="s">
        <v>3</v>
      </c>
      <c r="F34" s="21" t="s">
        <v>3</v>
      </c>
      <c r="G34" s="20">
        <v>5550603</v>
      </c>
      <c r="H34" s="14" t="s">
        <v>38</v>
      </c>
      <c r="K34" s="83"/>
    </row>
    <row r="35" spans="1:11" ht="23.25" customHeight="1">
      <c r="A35" s="22" t="s">
        <v>20</v>
      </c>
      <c r="B35" s="23">
        <f>B9+B10+B11+B12+B14+B15+B16+B17+B19+B22+B23+B26+B29+B30+B31+B32+B33+B34</f>
        <v>22689995</v>
      </c>
      <c r="C35" s="24" t="s">
        <v>33</v>
      </c>
      <c r="D35" s="23">
        <v>20494641</v>
      </c>
      <c r="E35" s="22">
        <v>71</v>
      </c>
      <c r="F35" s="22" t="s">
        <v>3</v>
      </c>
      <c r="G35" s="23">
        <v>2195353</v>
      </c>
      <c r="H35" s="22">
        <v>29</v>
      </c>
      <c r="J35" s="44">
        <v>20494641.71</v>
      </c>
      <c r="K35" s="44">
        <f>B35-J35</f>
        <v>2195353.289999999</v>
      </c>
    </row>
    <row r="36" spans="7:11" s="5" customFormat="1" ht="24">
      <c r="G36" s="81"/>
      <c r="J36" s="82"/>
      <c r="K36" s="82"/>
    </row>
    <row r="37" spans="1:14" ht="24">
      <c r="A37" s="18"/>
      <c r="B37" s="57"/>
      <c r="C37" s="58"/>
      <c r="D37" s="57"/>
      <c r="E37" s="58"/>
      <c r="F37" s="19"/>
      <c r="G37" s="59"/>
      <c r="H37" s="60"/>
      <c r="J37" s="63"/>
      <c r="K37" s="63"/>
      <c r="L37" s="63"/>
      <c r="M37" s="63"/>
      <c r="N37" s="63"/>
    </row>
    <row r="38" spans="1:14" ht="24">
      <c r="A38" s="91" t="s">
        <v>0</v>
      </c>
      <c r="B38" s="91"/>
      <c r="C38" s="91"/>
      <c r="D38" s="91"/>
      <c r="E38" s="91"/>
      <c r="F38" s="91"/>
      <c r="G38" s="91"/>
      <c r="H38" s="91"/>
      <c r="J38" s="44">
        <f>SUM(J9:J36)</f>
        <v>33455494.79</v>
      </c>
      <c r="L38" s="44"/>
      <c r="M38" s="44">
        <f>SUM(M9:M36)</f>
        <v>10493494.39</v>
      </c>
      <c r="N38" s="44">
        <f>SUM(N9:N36)</f>
        <v>10493494.39</v>
      </c>
    </row>
    <row r="39" spans="1:8" ht="24">
      <c r="A39" s="91" t="s">
        <v>61</v>
      </c>
      <c r="B39" s="91"/>
      <c r="C39" s="91"/>
      <c r="D39" s="91"/>
      <c r="E39" s="91"/>
      <c r="F39" s="91"/>
      <c r="G39" s="91"/>
      <c r="H39" s="91"/>
    </row>
    <row r="40" spans="1:8" ht="24">
      <c r="A40" s="91" t="s">
        <v>62</v>
      </c>
      <c r="B40" s="91"/>
      <c r="C40" s="91"/>
      <c r="D40" s="91"/>
      <c r="E40" s="91"/>
      <c r="F40" s="91"/>
      <c r="G40" s="91"/>
      <c r="H40" s="91"/>
    </row>
    <row r="42" spans="1:8" ht="24">
      <c r="A42" s="3"/>
      <c r="B42" s="101" t="s">
        <v>63</v>
      </c>
      <c r="C42" s="102"/>
      <c r="D42" s="92" t="s">
        <v>1</v>
      </c>
      <c r="E42" s="93"/>
      <c r="F42" s="4" t="s">
        <v>2</v>
      </c>
      <c r="G42" s="99" t="s">
        <v>4</v>
      </c>
      <c r="H42" s="100"/>
    </row>
    <row r="43" spans="1:8" ht="24">
      <c r="A43" s="6"/>
      <c r="B43" s="103"/>
      <c r="C43" s="104"/>
      <c r="D43" s="94"/>
      <c r="E43" s="95"/>
      <c r="F43" s="7" t="s">
        <v>3</v>
      </c>
      <c r="G43" s="96" t="s">
        <v>5</v>
      </c>
      <c r="H43" s="97"/>
    </row>
    <row r="44" spans="1:11" ht="24">
      <c r="A44" s="26" t="s">
        <v>37</v>
      </c>
      <c r="B44" s="27"/>
      <c r="C44" s="18"/>
      <c r="D44" s="9"/>
      <c r="E44" s="9"/>
      <c r="F44" s="18"/>
      <c r="G44" s="18"/>
      <c r="H44" s="18"/>
      <c r="K44" s="44" t="e">
        <f>SUM(#REF!)</f>
        <v>#REF!</v>
      </c>
    </row>
    <row r="45" spans="1:14" ht="24">
      <c r="A45" s="56" t="s">
        <v>43</v>
      </c>
      <c r="B45" s="27"/>
      <c r="C45" s="18"/>
      <c r="D45" s="15">
        <v>6900000</v>
      </c>
      <c r="E45" s="14" t="s">
        <v>3</v>
      </c>
      <c r="F45" s="18"/>
      <c r="G45" s="18"/>
      <c r="H45" s="18"/>
      <c r="J45" s="15">
        <v>6900000</v>
      </c>
      <c r="K45" s="65"/>
      <c r="L45" s="15"/>
      <c r="M45" s="15">
        <v>4461000</v>
      </c>
      <c r="N45" s="15">
        <v>4461000</v>
      </c>
    </row>
    <row r="46" spans="1:14" ht="24">
      <c r="A46" s="56" t="s">
        <v>44</v>
      </c>
      <c r="B46" s="27"/>
      <c r="C46" s="18"/>
      <c r="D46" s="15">
        <v>624000</v>
      </c>
      <c r="E46" s="14" t="s">
        <v>3</v>
      </c>
      <c r="F46" s="18"/>
      <c r="G46" s="18"/>
      <c r="H46" s="18"/>
      <c r="J46" s="15">
        <v>624000</v>
      </c>
      <c r="K46" s="65"/>
      <c r="L46" s="15"/>
      <c r="M46" s="15">
        <v>610000</v>
      </c>
      <c r="N46" s="15">
        <v>610000</v>
      </c>
    </row>
    <row r="47" spans="1:14" ht="24">
      <c r="A47" s="56" t="s">
        <v>45</v>
      </c>
      <c r="B47" s="27"/>
      <c r="C47" s="18"/>
      <c r="D47" s="15">
        <v>292410</v>
      </c>
      <c r="E47" s="14" t="s">
        <v>3</v>
      </c>
      <c r="F47" s="18"/>
      <c r="G47" s="18"/>
      <c r="H47" s="18"/>
      <c r="J47" s="15">
        <v>292410</v>
      </c>
      <c r="K47" s="65"/>
      <c r="L47" s="15"/>
      <c r="M47" s="15">
        <v>206640</v>
      </c>
      <c r="N47" s="15">
        <v>206640</v>
      </c>
    </row>
    <row r="48" spans="1:14" ht="24">
      <c r="A48" s="56" t="s">
        <v>46</v>
      </c>
      <c r="B48" s="27"/>
      <c r="C48" s="18"/>
      <c r="D48" s="15">
        <v>44200</v>
      </c>
      <c r="E48" s="14" t="s">
        <v>3</v>
      </c>
      <c r="F48" s="18"/>
      <c r="G48" s="18"/>
      <c r="H48" s="18"/>
      <c r="J48" s="15">
        <v>44200</v>
      </c>
      <c r="K48" s="65"/>
      <c r="L48" s="15"/>
      <c r="M48" s="15">
        <v>10800</v>
      </c>
      <c r="N48" s="15">
        <v>10800</v>
      </c>
    </row>
    <row r="49" spans="1:14" ht="24">
      <c r="A49" s="56" t="s">
        <v>81</v>
      </c>
      <c r="B49" s="27"/>
      <c r="C49" s="18"/>
      <c r="D49" s="15">
        <v>24900</v>
      </c>
      <c r="E49" s="14" t="s">
        <v>3</v>
      </c>
      <c r="F49" s="18"/>
      <c r="G49" s="18"/>
      <c r="H49" s="18"/>
      <c r="J49" s="15">
        <v>24900</v>
      </c>
      <c r="K49" s="65"/>
      <c r="L49" s="15"/>
      <c r="M49" s="15">
        <v>10800</v>
      </c>
      <c r="N49" s="15">
        <v>10800</v>
      </c>
    </row>
    <row r="50" spans="1:14" ht="24">
      <c r="A50" s="56" t="s">
        <v>56</v>
      </c>
      <c r="B50" s="27"/>
      <c r="C50" s="18"/>
      <c r="D50" s="15">
        <v>17500</v>
      </c>
      <c r="E50" s="14" t="s">
        <v>3</v>
      </c>
      <c r="F50" s="18"/>
      <c r="G50" s="18"/>
      <c r="H50" s="18"/>
      <c r="J50" s="15">
        <v>17500</v>
      </c>
      <c r="K50" s="65"/>
      <c r="L50" s="15"/>
      <c r="M50" s="15"/>
      <c r="N50" s="15"/>
    </row>
    <row r="51" spans="1:14" ht="24">
      <c r="A51" s="56"/>
      <c r="B51" s="27"/>
      <c r="C51" s="18"/>
      <c r="D51" s="15"/>
      <c r="E51" s="12"/>
      <c r="F51" s="18"/>
      <c r="G51" s="18"/>
      <c r="H51" s="18"/>
      <c r="J51" s="65">
        <f>SUM(J45:J50)</f>
        <v>7903010</v>
      </c>
      <c r="K51" s="65"/>
      <c r="L51" s="15"/>
      <c r="M51" s="15"/>
      <c r="N51" s="15"/>
    </row>
    <row r="52" spans="1:14" ht="24">
      <c r="A52" s="30" t="s">
        <v>41</v>
      </c>
      <c r="B52" s="68"/>
      <c r="C52" s="30"/>
      <c r="D52" s="23">
        <v>7903010</v>
      </c>
      <c r="E52" s="22" t="s">
        <v>3</v>
      </c>
      <c r="F52" s="18"/>
      <c r="G52" s="18"/>
      <c r="H52" s="18"/>
      <c r="J52" s="44">
        <f>J51+J35</f>
        <v>28397651.71</v>
      </c>
      <c r="L52" s="42"/>
      <c r="M52" s="42">
        <f>SUM(M45:M51)</f>
        <v>5299240</v>
      </c>
      <c r="N52" s="42">
        <f>SUM(N45:N51)</f>
        <v>5299240</v>
      </c>
    </row>
    <row r="53" spans="1:8" ht="24">
      <c r="A53" s="32" t="s">
        <v>22</v>
      </c>
      <c r="B53" s="68"/>
      <c r="C53" s="30"/>
      <c r="D53" s="23">
        <v>28397651</v>
      </c>
      <c r="E53" s="69">
        <v>71</v>
      </c>
      <c r="F53" s="18"/>
      <c r="G53" s="18"/>
      <c r="H53" s="18"/>
    </row>
    <row r="54" spans="1:8" ht="24">
      <c r="A54" s="32"/>
      <c r="B54" s="27"/>
      <c r="C54" s="18"/>
      <c r="D54" s="18"/>
      <c r="E54" s="18"/>
      <c r="F54" s="18"/>
      <c r="G54" s="18"/>
      <c r="H54" s="18"/>
    </row>
    <row r="55" spans="1:8" ht="24">
      <c r="A55" s="32"/>
      <c r="B55" s="27"/>
      <c r="C55" s="18"/>
      <c r="D55" s="18"/>
      <c r="E55" s="18"/>
      <c r="F55" s="18"/>
      <c r="G55" s="18"/>
      <c r="H55" s="18"/>
    </row>
    <row r="56" spans="1:8" ht="24">
      <c r="A56" s="32"/>
      <c r="B56" s="27"/>
      <c r="C56" s="18"/>
      <c r="D56" s="18"/>
      <c r="E56" s="18"/>
      <c r="F56" s="18"/>
      <c r="G56" s="18"/>
      <c r="H56" s="18"/>
    </row>
    <row r="57" spans="1:8" ht="24">
      <c r="A57" s="32"/>
      <c r="B57" s="27"/>
      <c r="C57" s="18"/>
      <c r="D57" s="18"/>
      <c r="E57" s="18"/>
      <c r="F57" s="18"/>
      <c r="G57" s="18"/>
      <c r="H57" s="18"/>
    </row>
    <row r="58" spans="1:8" ht="24">
      <c r="A58" s="32"/>
      <c r="B58" s="27"/>
      <c r="C58" s="18"/>
      <c r="D58" s="18"/>
      <c r="E58" s="18"/>
      <c r="F58" s="18"/>
      <c r="G58" s="18"/>
      <c r="H58" s="18"/>
    </row>
    <row r="59" spans="1:8" ht="24">
      <c r="A59" s="32"/>
      <c r="B59" s="27"/>
      <c r="C59" s="18"/>
      <c r="D59" s="18"/>
      <c r="E59" s="18"/>
      <c r="F59" s="18"/>
      <c r="G59" s="18"/>
      <c r="H59" s="18"/>
    </row>
    <row r="60" spans="1:8" ht="24">
      <c r="A60" s="32"/>
      <c r="B60" s="27"/>
      <c r="C60" s="18"/>
      <c r="D60" s="18"/>
      <c r="E60" s="18"/>
      <c r="F60" s="18"/>
      <c r="G60" s="18"/>
      <c r="H60" s="18"/>
    </row>
    <row r="61" spans="1:8" ht="24">
      <c r="A61" s="32"/>
      <c r="B61" s="27"/>
      <c r="C61" s="18"/>
      <c r="D61" s="18"/>
      <c r="E61" s="18"/>
      <c r="F61" s="18"/>
      <c r="G61" s="18"/>
      <c r="H61" s="18"/>
    </row>
    <row r="62" spans="1:8" ht="24">
      <c r="A62" s="32"/>
      <c r="B62" s="27"/>
      <c r="C62" s="18"/>
      <c r="D62" s="18"/>
      <c r="E62" s="18"/>
      <c r="F62" s="18"/>
      <c r="G62" s="18"/>
      <c r="H62" s="18"/>
    </row>
    <row r="63" spans="1:8" ht="24">
      <c r="A63" s="32"/>
      <c r="B63" s="27"/>
      <c r="C63" s="18"/>
      <c r="D63" s="18"/>
      <c r="E63" s="18"/>
      <c r="F63" s="18"/>
      <c r="G63" s="18"/>
      <c r="H63" s="18"/>
    </row>
    <row r="64" spans="1:8" ht="24">
      <c r="A64" s="32"/>
      <c r="B64" s="27"/>
      <c r="C64" s="18"/>
      <c r="D64" s="18"/>
      <c r="E64" s="18"/>
      <c r="F64" s="18"/>
      <c r="G64" s="18"/>
      <c r="H64" s="18"/>
    </row>
    <row r="65" spans="1:8" ht="24">
      <c r="A65" s="32"/>
      <c r="B65" s="27"/>
      <c r="C65" s="18"/>
      <c r="D65" s="18"/>
      <c r="E65" s="18"/>
      <c r="F65" s="18"/>
      <c r="G65" s="18"/>
      <c r="H65" s="18"/>
    </row>
    <row r="66" spans="1:8" ht="24">
      <c r="A66" s="32"/>
      <c r="B66" s="27"/>
      <c r="C66" s="18"/>
      <c r="D66" s="18"/>
      <c r="E66" s="18"/>
      <c r="F66" s="18"/>
      <c r="G66" s="18"/>
      <c r="H66" s="18"/>
    </row>
    <row r="67" spans="1:8" ht="24">
      <c r="A67" s="32"/>
      <c r="B67" s="27"/>
      <c r="C67" s="18"/>
      <c r="D67" s="18"/>
      <c r="E67" s="18"/>
      <c r="F67" s="18"/>
      <c r="G67" s="18"/>
      <c r="H67" s="18"/>
    </row>
    <row r="68" spans="1:8" ht="24">
      <c r="A68" s="32"/>
      <c r="B68" s="27"/>
      <c r="C68" s="18"/>
      <c r="D68" s="18"/>
      <c r="E68" s="18"/>
      <c r="F68" s="18"/>
      <c r="G68" s="18"/>
      <c r="H68" s="18"/>
    </row>
    <row r="69" spans="7:11" s="5" customFormat="1" ht="24">
      <c r="G69" s="81"/>
      <c r="J69" s="82"/>
      <c r="K69" s="82"/>
    </row>
    <row r="70" spans="1:8" ht="24">
      <c r="A70" s="91" t="s">
        <v>0</v>
      </c>
      <c r="B70" s="91"/>
      <c r="C70" s="91"/>
      <c r="D70" s="91"/>
      <c r="E70" s="91"/>
      <c r="F70" s="91"/>
      <c r="G70" s="91"/>
      <c r="H70" s="91"/>
    </row>
    <row r="71" spans="1:8" ht="24">
      <c r="A71" s="91" t="s">
        <v>61</v>
      </c>
      <c r="B71" s="91"/>
      <c r="C71" s="91"/>
      <c r="D71" s="91"/>
      <c r="E71" s="91"/>
      <c r="F71" s="91"/>
      <c r="G71" s="91"/>
      <c r="H71" s="91"/>
    </row>
    <row r="72" spans="1:11" ht="24">
      <c r="A72" s="91" t="s">
        <v>62</v>
      </c>
      <c r="B72" s="91"/>
      <c r="C72" s="91"/>
      <c r="D72" s="91"/>
      <c r="E72" s="91"/>
      <c r="F72" s="91"/>
      <c r="G72" s="91"/>
      <c r="H72" s="91"/>
      <c r="K72" s="44">
        <f>D78+D79+D80+D81+D82</f>
        <v>6820103</v>
      </c>
    </row>
    <row r="74" spans="1:14" ht="24">
      <c r="A74" s="3"/>
      <c r="B74" s="101" t="s">
        <v>63</v>
      </c>
      <c r="C74" s="102"/>
      <c r="D74" s="92" t="s">
        <v>35</v>
      </c>
      <c r="E74" s="93"/>
      <c r="F74" s="4" t="s">
        <v>2</v>
      </c>
      <c r="G74" s="99" t="s">
        <v>4</v>
      </c>
      <c r="H74" s="100"/>
      <c r="J74" s="34"/>
      <c r="K74" s="34"/>
      <c r="L74" s="18"/>
      <c r="M74" s="18"/>
      <c r="N74" s="18"/>
    </row>
    <row r="75" spans="1:14" ht="24">
      <c r="A75" s="6"/>
      <c r="B75" s="103"/>
      <c r="C75" s="104"/>
      <c r="D75" s="94"/>
      <c r="E75" s="95"/>
      <c r="F75" s="7" t="s">
        <v>3</v>
      </c>
      <c r="G75" s="96" t="s">
        <v>5</v>
      </c>
      <c r="H75" s="97"/>
      <c r="J75" s="34"/>
      <c r="K75" s="34"/>
      <c r="L75" s="18"/>
      <c r="M75" s="18"/>
      <c r="N75" s="18"/>
    </row>
    <row r="76" spans="1:14" ht="24">
      <c r="A76" s="16" t="s">
        <v>36</v>
      </c>
      <c r="B76" s="12"/>
      <c r="C76" s="18"/>
      <c r="D76" s="12"/>
      <c r="E76" s="16"/>
      <c r="F76" s="16"/>
      <c r="G76" s="16"/>
      <c r="H76" s="12"/>
      <c r="J76" s="34" t="s">
        <v>21</v>
      </c>
      <c r="K76" s="34"/>
      <c r="L76" s="34"/>
      <c r="M76" s="34" t="s">
        <v>21</v>
      </c>
      <c r="N76" s="34" t="s">
        <v>21</v>
      </c>
    </row>
    <row r="77" spans="1:14" ht="24">
      <c r="A77" s="35" t="s">
        <v>24</v>
      </c>
      <c r="B77" s="13">
        <v>402657.26</v>
      </c>
      <c r="C77" s="36">
        <v>26</v>
      </c>
      <c r="D77" s="13">
        <v>278457</v>
      </c>
      <c r="E77" s="19">
        <v>26</v>
      </c>
      <c r="F77" s="37" t="s">
        <v>3</v>
      </c>
      <c r="G77" s="17">
        <v>124200</v>
      </c>
      <c r="H77" s="15" t="s">
        <v>3</v>
      </c>
      <c r="I77" s="20">
        <v>639000</v>
      </c>
      <c r="J77" s="74">
        <v>904726.3</v>
      </c>
      <c r="K77" s="64">
        <v>278457.26</v>
      </c>
      <c r="L77" s="34"/>
      <c r="M77" s="34"/>
      <c r="N77" s="34"/>
    </row>
    <row r="78" spans="1:14" ht="24">
      <c r="A78" s="16" t="s">
        <v>57</v>
      </c>
      <c r="B78" s="89">
        <v>7791536</v>
      </c>
      <c r="C78" s="90" t="s">
        <v>38</v>
      </c>
      <c r="D78" s="13">
        <v>4973349</v>
      </c>
      <c r="E78" s="19" t="s">
        <v>38</v>
      </c>
      <c r="F78" s="21"/>
      <c r="G78" s="17"/>
      <c r="H78" s="15"/>
      <c r="I78" s="20">
        <v>1503945</v>
      </c>
      <c r="J78" s="74">
        <v>626358</v>
      </c>
      <c r="K78" s="64">
        <v>4973349</v>
      </c>
      <c r="L78" s="64">
        <v>4856817</v>
      </c>
      <c r="M78" s="64">
        <v>569700</v>
      </c>
      <c r="N78" s="34"/>
    </row>
    <row r="79" spans="1:14" ht="24">
      <c r="A79" s="16" t="s">
        <v>58</v>
      </c>
      <c r="B79" s="89"/>
      <c r="C79" s="88"/>
      <c r="D79" s="13">
        <v>662834</v>
      </c>
      <c r="E79" s="19" t="s">
        <v>38</v>
      </c>
      <c r="F79" s="21" t="s">
        <v>3</v>
      </c>
      <c r="G79" s="17">
        <v>1894953</v>
      </c>
      <c r="H79" s="15" t="s">
        <v>38</v>
      </c>
      <c r="I79" s="20">
        <v>149750</v>
      </c>
      <c r="J79" s="44">
        <v>33020</v>
      </c>
      <c r="K79" s="64">
        <v>662834</v>
      </c>
      <c r="L79" s="64">
        <v>461985</v>
      </c>
      <c r="M79" s="65">
        <v>2053767</v>
      </c>
      <c r="N79" s="34"/>
    </row>
    <row r="80" spans="1:14" ht="24">
      <c r="A80" s="16" t="s">
        <v>25</v>
      </c>
      <c r="B80" s="89"/>
      <c r="C80" s="88"/>
      <c r="D80" s="13">
        <v>260400</v>
      </c>
      <c r="E80" s="19" t="s">
        <v>38</v>
      </c>
      <c r="F80" s="21"/>
      <c r="G80" s="17"/>
      <c r="H80" s="15"/>
      <c r="I80" s="20">
        <v>174800</v>
      </c>
      <c r="J80" s="65">
        <v>2152056.9</v>
      </c>
      <c r="K80" s="64">
        <v>260400</v>
      </c>
      <c r="L80" s="64">
        <v>245520</v>
      </c>
      <c r="M80" s="72">
        <f>SUM(M78:M79)</f>
        <v>2623467</v>
      </c>
      <c r="N80" s="34"/>
    </row>
    <row r="81" spans="1:14" ht="24">
      <c r="A81" s="12" t="s">
        <v>26</v>
      </c>
      <c r="B81" s="89">
        <v>969000</v>
      </c>
      <c r="C81" s="88" t="s">
        <v>3</v>
      </c>
      <c r="D81" s="13">
        <v>647410</v>
      </c>
      <c r="E81" s="39" t="s">
        <v>38</v>
      </c>
      <c r="F81" s="88" t="s">
        <v>3</v>
      </c>
      <c r="G81" s="89">
        <v>45480</v>
      </c>
      <c r="H81" s="88" t="s">
        <v>3</v>
      </c>
      <c r="I81" s="20">
        <v>285250</v>
      </c>
      <c r="J81" s="65">
        <v>73600.82</v>
      </c>
      <c r="K81" s="64">
        <v>647410</v>
      </c>
      <c r="L81" s="72">
        <f>SUM(L78:L80)</f>
        <v>5564322</v>
      </c>
      <c r="M81" s="34"/>
      <c r="N81" s="34"/>
    </row>
    <row r="82" spans="1:14" ht="24">
      <c r="A82" s="12" t="s">
        <v>59</v>
      </c>
      <c r="B82" s="89"/>
      <c r="C82" s="88"/>
      <c r="D82" s="13">
        <v>276110</v>
      </c>
      <c r="E82" s="39" t="s">
        <v>38</v>
      </c>
      <c r="F82" s="88"/>
      <c r="G82" s="89"/>
      <c r="H82" s="88"/>
      <c r="I82" s="20">
        <v>58450</v>
      </c>
      <c r="J82" s="65">
        <v>91808</v>
      </c>
      <c r="K82" s="64">
        <v>276110</v>
      </c>
      <c r="L82" s="13">
        <v>603240</v>
      </c>
      <c r="M82" s="34"/>
      <c r="N82" s="34"/>
    </row>
    <row r="83" spans="1:14" ht="24">
      <c r="A83" s="12" t="s">
        <v>48</v>
      </c>
      <c r="B83" s="89">
        <v>8010401</v>
      </c>
      <c r="C83" s="88">
        <v>74</v>
      </c>
      <c r="D83" s="13">
        <v>1066124</v>
      </c>
      <c r="E83" s="39" t="s">
        <v>3</v>
      </c>
      <c r="F83" s="21"/>
      <c r="G83" s="15"/>
      <c r="H83" s="15"/>
      <c r="I83" s="20">
        <v>1271497</v>
      </c>
      <c r="J83" s="75">
        <v>1254933</v>
      </c>
      <c r="K83" s="64">
        <v>1066124</v>
      </c>
      <c r="L83" s="13">
        <v>243960</v>
      </c>
      <c r="M83" s="34"/>
      <c r="N83" s="34"/>
    </row>
    <row r="84" spans="1:14" ht="24">
      <c r="A84" s="12" t="s">
        <v>47</v>
      </c>
      <c r="B84" s="89"/>
      <c r="C84" s="88"/>
      <c r="D84" s="13">
        <v>2736251</v>
      </c>
      <c r="E84" s="19" t="s">
        <v>3</v>
      </c>
      <c r="F84" s="21" t="s">
        <v>3</v>
      </c>
      <c r="G84" s="15">
        <v>3078190</v>
      </c>
      <c r="H84" s="86" t="s">
        <v>76</v>
      </c>
      <c r="I84" s="20">
        <v>2037853</v>
      </c>
      <c r="J84" s="77">
        <f>SUM(J77:J83)</f>
        <v>5136503.02</v>
      </c>
      <c r="K84" s="64">
        <v>2736251</v>
      </c>
      <c r="L84" s="72">
        <f>SUM(L82:L83)</f>
        <v>847200</v>
      </c>
      <c r="M84" s="34"/>
      <c r="N84" s="34"/>
    </row>
    <row r="85" spans="1:14" ht="24">
      <c r="A85" s="12" t="s">
        <v>49</v>
      </c>
      <c r="B85" s="89"/>
      <c r="C85" s="88"/>
      <c r="D85" s="13">
        <v>1129836</v>
      </c>
      <c r="E85" s="19">
        <v>70</v>
      </c>
      <c r="F85" s="21"/>
      <c r="G85" s="15"/>
      <c r="H85" s="40"/>
      <c r="I85" s="20">
        <v>687000</v>
      </c>
      <c r="J85" s="76">
        <v>4360370.55</v>
      </c>
      <c r="K85" s="64">
        <v>1129836.7</v>
      </c>
      <c r="L85" s="64">
        <v>1496805.75</v>
      </c>
      <c r="M85" s="34"/>
      <c r="N85" s="34"/>
    </row>
    <row r="86" spans="1:14" ht="24">
      <c r="A86" s="12" t="s">
        <v>50</v>
      </c>
      <c r="B86" s="13">
        <v>235000</v>
      </c>
      <c r="C86" s="18" t="s">
        <v>3</v>
      </c>
      <c r="D86" s="13">
        <v>187641</v>
      </c>
      <c r="E86" s="60" t="s">
        <v>73</v>
      </c>
      <c r="F86" s="21" t="s">
        <v>3</v>
      </c>
      <c r="G86" s="15">
        <v>47358</v>
      </c>
      <c r="H86" s="15">
        <v>76</v>
      </c>
      <c r="I86" s="20">
        <v>178000</v>
      </c>
      <c r="J86" s="84">
        <f>J84-J85</f>
        <v>776132.4699999997</v>
      </c>
      <c r="K86" s="64">
        <v>187641.24</v>
      </c>
      <c r="L86" s="64">
        <v>1831109.2</v>
      </c>
      <c r="M86" s="34"/>
      <c r="N86" s="34"/>
    </row>
    <row r="87" spans="1:14" ht="24">
      <c r="A87" s="12" t="s">
        <v>27</v>
      </c>
      <c r="B87" s="13">
        <v>950200</v>
      </c>
      <c r="C87" s="41" t="s">
        <v>3</v>
      </c>
      <c r="D87" s="13">
        <v>850500</v>
      </c>
      <c r="E87" s="19" t="s">
        <v>38</v>
      </c>
      <c r="F87" s="21" t="s">
        <v>38</v>
      </c>
      <c r="G87" s="15">
        <v>99700</v>
      </c>
      <c r="H87" s="15" t="s">
        <v>38</v>
      </c>
      <c r="I87" s="20">
        <v>382000</v>
      </c>
      <c r="J87" s="78">
        <v>16877394.45</v>
      </c>
      <c r="K87" s="64">
        <v>850500</v>
      </c>
      <c r="L87" s="64">
        <v>1421858.15</v>
      </c>
      <c r="M87" s="34"/>
      <c r="N87" s="34"/>
    </row>
    <row r="88" spans="1:14" ht="24">
      <c r="A88" s="12" t="s">
        <v>28</v>
      </c>
      <c r="B88" s="89">
        <v>4331200</v>
      </c>
      <c r="C88" s="88" t="s">
        <v>3</v>
      </c>
      <c r="D88" s="13">
        <v>264400</v>
      </c>
      <c r="E88" s="39" t="s">
        <v>3</v>
      </c>
      <c r="F88" s="88" t="s">
        <v>3</v>
      </c>
      <c r="G88" s="89">
        <v>634400</v>
      </c>
      <c r="H88" s="88" t="s">
        <v>3</v>
      </c>
      <c r="I88" s="20">
        <v>235000</v>
      </c>
      <c r="J88" s="85">
        <v>16101261.98</v>
      </c>
      <c r="K88" s="64">
        <v>264400</v>
      </c>
      <c r="L88" s="73">
        <f>SUM(L85:L87)</f>
        <v>4749773.1</v>
      </c>
      <c r="M88" s="38"/>
      <c r="N88" s="38"/>
    </row>
    <row r="89" spans="1:14" ht="24">
      <c r="A89" s="12" t="s">
        <v>29</v>
      </c>
      <c r="B89" s="89"/>
      <c r="C89" s="88"/>
      <c r="D89" s="15">
        <v>3432400</v>
      </c>
      <c r="E89" s="41" t="s">
        <v>3</v>
      </c>
      <c r="F89" s="88"/>
      <c r="G89" s="89"/>
      <c r="H89" s="88"/>
      <c r="I89" s="20">
        <v>3994900</v>
      </c>
      <c r="J89" s="84">
        <f>J87-J88</f>
        <v>776132.4699999988</v>
      </c>
      <c r="K89" s="65">
        <v>3432400</v>
      </c>
      <c r="L89" s="34"/>
      <c r="M89" s="34"/>
      <c r="N89" s="34"/>
    </row>
    <row r="90" spans="1:14" ht="24">
      <c r="A90" s="22" t="s">
        <v>23</v>
      </c>
      <c r="B90" s="31">
        <v>22689995</v>
      </c>
      <c r="C90" s="25" t="s">
        <v>38</v>
      </c>
      <c r="D90" s="43">
        <v>16765713</v>
      </c>
      <c r="E90" s="66" t="s">
        <v>82</v>
      </c>
      <c r="F90" s="25" t="s">
        <v>38</v>
      </c>
      <c r="G90" s="31">
        <v>5924281</v>
      </c>
      <c r="H90" s="71" t="s">
        <v>83</v>
      </c>
      <c r="J90" s="44" t="s">
        <v>21</v>
      </c>
      <c r="K90" s="44">
        <f>SUM(K77:K89)</f>
        <v>16765713.2</v>
      </c>
      <c r="L90" s="44"/>
      <c r="M90" s="44" t="s">
        <v>21</v>
      </c>
      <c r="N90" s="44" t="s">
        <v>21</v>
      </c>
    </row>
    <row r="91" spans="1:11" ht="24">
      <c r="A91" s="26" t="s">
        <v>37</v>
      </c>
      <c r="B91" s="27"/>
      <c r="C91" s="18"/>
      <c r="D91" s="9"/>
      <c r="E91" s="9"/>
      <c r="F91" s="18"/>
      <c r="G91" s="18"/>
      <c r="H91" s="18"/>
      <c r="K91" s="44">
        <f>SUM(K90:K90)</f>
        <v>16765713.2</v>
      </c>
    </row>
    <row r="92" spans="1:14" ht="24">
      <c r="A92" s="56" t="s">
        <v>43</v>
      </c>
      <c r="B92" s="27"/>
      <c r="C92" s="18"/>
      <c r="D92" s="15">
        <v>6900000</v>
      </c>
      <c r="E92" s="14" t="s">
        <v>3</v>
      </c>
      <c r="F92" s="18"/>
      <c r="G92" s="18"/>
      <c r="H92" s="18"/>
      <c r="J92" s="15">
        <v>6900000</v>
      </c>
      <c r="K92" s="74">
        <v>124200</v>
      </c>
      <c r="L92" s="15"/>
      <c r="M92" s="15">
        <v>4461000</v>
      </c>
      <c r="N92" s="15">
        <v>4461000</v>
      </c>
    </row>
    <row r="93" spans="1:14" ht="24">
      <c r="A93" s="56" t="s">
        <v>44</v>
      </c>
      <c r="B93" s="27"/>
      <c r="C93" s="18"/>
      <c r="D93" s="15">
        <v>624000</v>
      </c>
      <c r="E93" s="14" t="s">
        <v>3</v>
      </c>
      <c r="F93" s="18"/>
      <c r="G93" s="18"/>
      <c r="H93" s="18"/>
      <c r="J93" s="15">
        <v>624000</v>
      </c>
      <c r="K93" s="74">
        <v>1894953</v>
      </c>
      <c r="L93" s="15"/>
      <c r="M93" s="15">
        <v>610000</v>
      </c>
      <c r="N93" s="15">
        <v>610000</v>
      </c>
    </row>
    <row r="94" spans="1:14" ht="24">
      <c r="A94" s="56" t="s">
        <v>45</v>
      </c>
      <c r="B94" s="27"/>
      <c r="C94" s="18"/>
      <c r="D94" s="15">
        <v>292410</v>
      </c>
      <c r="E94" s="14" t="s">
        <v>3</v>
      </c>
      <c r="F94" s="18"/>
      <c r="G94" s="18"/>
      <c r="H94" s="18"/>
      <c r="J94" s="15">
        <v>292410</v>
      </c>
      <c r="K94" s="87">
        <v>45480</v>
      </c>
      <c r="L94" s="15"/>
      <c r="M94" s="15">
        <v>206640</v>
      </c>
      <c r="N94" s="15">
        <v>206640</v>
      </c>
    </row>
    <row r="95" spans="1:14" ht="24">
      <c r="A95" s="56" t="s">
        <v>46</v>
      </c>
      <c r="B95" s="27"/>
      <c r="C95" s="18"/>
      <c r="D95" s="15">
        <v>44200</v>
      </c>
      <c r="E95" s="14" t="s">
        <v>3</v>
      </c>
      <c r="F95" s="18"/>
      <c r="G95" s="18"/>
      <c r="H95" s="18"/>
      <c r="J95" s="15">
        <v>44200</v>
      </c>
      <c r="K95" s="87"/>
      <c r="L95" s="15"/>
      <c r="M95" s="15">
        <v>10800</v>
      </c>
      <c r="N95" s="15">
        <v>10800</v>
      </c>
    </row>
    <row r="96" spans="1:14" ht="24">
      <c r="A96" s="56" t="s">
        <v>81</v>
      </c>
      <c r="B96" s="27"/>
      <c r="C96" s="18"/>
      <c r="D96" s="15">
        <v>24900</v>
      </c>
      <c r="E96" s="14" t="s">
        <v>3</v>
      </c>
      <c r="F96" s="18"/>
      <c r="G96" s="18"/>
      <c r="H96" s="18"/>
      <c r="J96" s="15">
        <v>24900</v>
      </c>
      <c r="K96" s="65">
        <v>3078190.04</v>
      </c>
      <c r="L96" s="15"/>
      <c r="M96" s="15">
        <v>10800</v>
      </c>
      <c r="N96" s="15">
        <v>10800</v>
      </c>
    </row>
    <row r="97" spans="1:14" ht="24">
      <c r="A97" s="56" t="s">
        <v>56</v>
      </c>
      <c r="B97" s="27"/>
      <c r="C97" s="18"/>
      <c r="D97" s="15">
        <v>17500</v>
      </c>
      <c r="E97" s="14" t="s">
        <v>3</v>
      </c>
      <c r="F97" s="18"/>
      <c r="G97" s="18"/>
      <c r="H97" s="18"/>
      <c r="J97" s="15">
        <v>17500</v>
      </c>
      <c r="K97" s="65">
        <v>47358.76</v>
      </c>
      <c r="L97" s="15"/>
      <c r="M97" s="15"/>
      <c r="N97" s="15"/>
    </row>
    <row r="98" spans="1:11" ht="24">
      <c r="A98" s="28"/>
      <c r="B98" s="27"/>
      <c r="C98" s="18"/>
      <c r="D98" s="45"/>
      <c r="E98" s="33"/>
      <c r="F98" s="18"/>
      <c r="G98" s="18"/>
      <c r="H98" s="18"/>
      <c r="J98" s="44">
        <f>SUM(J92:J97)</f>
        <v>7903010</v>
      </c>
      <c r="K98" s="65">
        <v>99700</v>
      </c>
    </row>
    <row r="99" spans="1:11" ht="24">
      <c r="A99" s="46" t="s">
        <v>42</v>
      </c>
      <c r="B99" s="27"/>
      <c r="C99" s="18"/>
      <c r="D99" s="70">
        <v>7903010</v>
      </c>
      <c r="E99" s="7" t="s">
        <v>3</v>
      </c>
      <c r="F99" s="18"/>
      <c r="G99" s="18"/>
      <c r="H99" s="18"/>
      <c r="J99" s="44">
        <f>K91+J98</f>
        <v>24668723.2</v>
      </c>
      <c r="K99" s="87">
        <v>634400</v>
      </c>
    </row>
    <row r="100" spans="1:11" ht="24">
      <c r="A100" s="46" t="s">
        <v>40</v>
      </c>
      <c r="B100" s="27"/>
      <c r="C100" s="18"/>
      <c r="D100" s="79">
        <v>24668723</v>
      </c>
      <c r="E100" s="80" t="s">
        <v>82</v>
      </c>
      <c r="F100" s="18"/>
      <c r="G100" s="18"/>
      <c r="H100" s="18"/>
      <c r="K100" s="87"/>
    </row>
    <row r="101" spans="1:12" ht="24">
      <c r="A101" s="67" t="s">
        <v>52</v>
      </c>
      <c r="B101" s="27"/>
      <c r="C101" s="18"/>
      <c r="D101" s="23">
        <v>3728928</v>
      </c>
      <c r="E101" s="22">
        <v>51</v>
      </c>
      <c r="F101" s="18"/>
      <c r="G101" s="18"/>
      <c r="H101" s="18"/>
      <c r="K101" s="44">
        <f>K92+K93+K94+K96+K97+K98+K99</f>
        <v>5924281.8</v>
      </c>
      <c r="L101" s="69">
        <v>97</v>
      </c>
    </row>
    <row r="102" spans="1:12" ht="24">
      <c r="A102" s="18"/>
      <c r="B102" s="27"/>
      <c r="C102" s="18"/>
      <c r="D102" s="27"/>
      <c r="E102" s="19"/>
      <c r="F102" s="18"/>
      <c r="G102" s="18"/>
      <c r="H102" s="18"/>
      <c r="L102" s="80" t="s">
        <v>60</v>
      </c>
    </row>
    <row r="103" spans="1:8" ht="24">
      <c r="A103" s="18"/>
      <c r="B103" s="27"/>
      <c r="C103" s="18"/>
      <c r="D103" s="27"/>
      <c r="E103" s="19"/>
      <c r="F103" s="18"/>
      <c r="G103" s="18"/>
      <c r="H103" s="18"/>
    </row>
    <row r="104" spans="1:8" ht="24">
      <c r="A104" s="91"/>
      <c r="B104" s="91"/>
      <c r="C104" s="91"/>
      <c r="D104" s="91"/>
      <c r="E104" s="91"/>
      <c r="F104" s="91"/>
      <c r="G104" s="91"/>
      <c r="H104" s="9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91"/>
      <c r="B107" s="91"/>
      <c r="C107" s="91"/>
      <c r="D107" s="91"/>
      <c r="E107" s="91"/>
      <c r="F107" s="91"/>
      <c r="G107" s="91"/>
      <c r="H107" s="91"/>
    </row>
    <row r="108" spans="1:8" ht="24">
      <c r="A108" s="91"/>
      <c r="B108" s="91"/>
      <c r="C108" s="91"/>
      <c r="D108" s="91"/>
      <c r="E108" s="91"/>
      <c r="F108" s="91"/>
      <c r="G108" s="91"/>
      <c r="H108" s="91"/>
    </row>
    <row r="110" spans="1:8" ht="24">
      <c r="A110" s="3"/>
      <c r="B110" s="92"/>
      <c r="C110" s="93"/>
      <c r="D110" s="92"/>
      <c r="E110" s="93"/>
      <c r="F110" s="4"/>
      <c r="G110" s="99"/>
      <c r="H110" s="100"/>
    </row>
    <row r="111" spans="1:8" ht="24">
      <c r="A111" s="6"/>
      <c r="B111" s="94"/>
      <c r="C111" s="95"/>
      <c r="D111" s="94"/>
      <c r="E111" s="95"/>
      <c r="F111" s="7"/>
      <c r="G111" s="96"/>
      <c r="H111" s="97"/>
    </row>
    <row r="112" spans="1:8" ht="24">
      <c r="A112" s="18"/>
      <c r="B112" s="27"/>
      <c r="C112" s="18"/>
      <c r="D112" s="20"/>
      <c r="E112" s="12"/>
      <c r="F112" s="18"/>
      <c r="G112" s="18"/>
      <c r="H112" s="18"/>
    </row>
    <row r="113" spans="1:8" ht="24">
      <c r="A113" s="18"/>
      <c r="B113" s="27"/>
      <c r="C113" s="18"/>
      <c r="D113" s="20"/>
      <c r="E113" s="12"/>
      <c r="F113" s="18"/>
      <c r="G113" s="18"/>
      <c r="H113" s="18"/>
    </row>
    <row r="114" spans="1:8" ht="24">
      <c r="A114" s="18"/>
      <c r="B114" s="27"/>
      <c r="C114" s="18"/>
      <c r="D114" s="47"/>
      <c r="E114" s="25"/>
      <c r="F114" s="18"/>
      <c r="G114" s="18"/>
      <c r="H114" s="18"/>
    </row>
    <row r="115" spans="1:8" ht="24">
      <c r="A115" s="32"/>
      <c r="B115" s="27"/>
      <c r="C115" s="18"/>
      <c r="D115" s="31"/>
      <c r="E115" s="25"/>
      <c r="F115" s="18"/>
      <c r="G115" s="18"/>
      <c r="H115" s="18"/>
    </row>
    <row r="121" ht="24">
      <c r="A121" s="48"/>
    </row>
    <row r="122" spans="1:9" ht="24">
      <c r="A122" s="48"/>
      <c r="B122" s="91"/>
      <c r="C122" s="91"/>
      <c r="D122" s="91"/>
      <c r="E122" s="91"/>
      <c r="F122" s="91"/>
      <c r="G122" s="91"/>
      <c r="H122" s="91"/>
      <c r="I122" s="91"/>
    </row>
    <row r="123" spans="1:9" ht="24">
      <c r="A123" s="49"/>
      <c r="B123" s="105"/>
      <c r="C123" s="105"/>
      <c r="D123" s="105"/>
      <c r="E123" s="105"/>
      <c r="F123" s="105"/>
      <c r="G123" s="105"/>
      <c r="H123" s="105"/>
      <c r="I123" s="105"/>
    </row>
    <row r="124" spans="1:9" ht="24">
      <c r="A124" s="49"/>
      <c r="B124" s="105"/>
      <c r="C124" s="105"/>
      <c r="D124" s="105"/>
      <c r="E124" s="105"/>
      <c r="F124" s="105"/>
      <c r="G124" s="105"/>
      <c r="H124" s="105"/>
      <c r="I124" s="105"/>
    </row>
  </sheetData>
  <sheetProtection/>
  <mergeCells count="57">
    <mergeCell ref="H26:H28"/>
    <mergeCell ref="G81:G82"/>
    <mergeCell ref="H81:H82"/>
    <mergeCell ref="B81:B82"/>
    <mergeCell ref="A2:H2"/>
    <mergeCell ref="A3:H3"/>
    <mergeCell ref="A4:H4"/>
    <mergeCell ref="G5:H5"/>
    <mergeCell ref="G6:H6"/>
    <mergeCell ref="A38:H38"/>
    <mergeCell ref="B26:B28"/>
    <mergeCell ref="C26:C28"/>
    <mergeCell ref="F26:F28"/>
    <mergeCell ref="G26:G28"/>
    <mergeCell ref="A40:H40"/>
    <mergeCell ref="B5:C6"/>
    <mergeCell ref="D5:E6"/>
    <mergeCell ref="B123:D123"/>
    <mergeCell ref="E124:I124"/>
    <mergeCell ref="E123:I123"/>
    <mergeCell ref="B124:D124"/>
    <mergeCell ref="A108:H108"/>
    <mergeCell ref="G42:H42"/>
    <mergeCell ref="H88:H89"/>
    <mergeCell ref="B42:C43"/>
    <mergeCell ref="D42:E43"/>
    <mergeCell ref="A70:H70"/>
    <mergeCell ref="A107:H107"/>
    <mergeCell ref="B74:C75"/>
    <mergeCell ref="G75:H75"/>
    <mergeCell ref="B88:B89"/>
    <mergeCell ref="G74:H74"/>
    <mergeCell ref="B83:B85"/>
    <mergeCell ref="C83:C85"/>
    <mergeCell ref="B122:D122"/>
    <mergeCell ref="E122:I122"/>
    <mergeCell ref="B110:C111"/>
    <mergeCell ref="D110:E111"/>
    <mergeCell ref="G110:H110"/>
    <mergeCell ref="G111:H111"/>
    <mergeCell ref="A39:H39"/>
    <mergeCell ref="D74:E75"/>
    <mergeCell ref="G43:H43"/>
    <mergeCell ref="J26:J28"/>
    <mergeCell ref="K20:K22"/>
    <mergeCell ref="A104:H104"/>
    <mergeCell ref="A71:H71"/>
    <mergeCell ref="A72:H72"/>
    <mergeCell ref="C88:C89"/>
    <mergeCell ref="F88:F89"/>
    <mergeCell ref="K94:K95"/>
    <mergeCell ref="K99:K100"/>
    <mergeCell ref="C81:C82"/>
    <mergeCell ref="F81:F82"/>
    <mergeCell ref="B78:B80"/>
    <mergeCell ref="C78:C80"/>
    <mergeCell ref="G88:G89"/>
  </mergeCells>
  <printOptions/>
  <pageMargins left="0.35433070866141736" right="0" top="0.3937007874015748" bottom="0" header="0.5118110236220472" footer="0.5118110236220472"/>
  <pageSetup horizontalDpi="600" verticalDpi="600" orientation="portrait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19" sqref="B19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bbc</dc:creator>
  <cp:keywords/>
  <dc:description/>
  <cp:lastModifiedBy>HomeUser</cp:lastModifiedBy>
  <cp:lastPrinted>2013-10-10T06:59:09Z</cp:lastPrinted>
  <dcterms:created xsi:type="dcterms:W3CDTF">2007-10-05T06:24:31Z</dcterms:created>
  <dcterms:modified xsi:type="dcterms:W3CDTF">2013-10-21T05:54:22Z</dcterms:modified>
  <cp:category/>
  <cp:version/>
  <cp:contentType/>
  <cp:contentStatus/>
</cp:coreProperties>
</file>